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9040" windowHeight="16440"/>
  </bookViews>
  <sheets>
    <sheet name="4.доходы" sheetId="1" r:id="rId1"/>
  </sheets>
  <calcPr calcId="145621"/>
</workbook>
</file>

<file path=xl/calcChain.xml><?xml version="1.0" encoding="utf-8"?>
<calcChain xmlns="http://schemas.openxmlformats.org/spreadsheetml/2006/main">
  <c r="D53" i="1" l="1"/>
  <c r="C53" i="1"/>
  <c r="E109" i="1" l="1"/>
  <c r="E108" i="1" s="1"/>
  <c r="E107" i="1" s="1"/>
  <c r="D108" i="1"/>
  <c r="D107" i="1" s="1"/>
  <c r="C108" i="1"/>
  <c r="C107" i="1"/>
  <c r="C106" i="1"/>
  <c r="E106" i="1" s="1"/>
  <c r="E105" i="1" s="1"/>
  <c r="D105" i="1"/>
  <c r="E104" i="1"/>
  <c r="E103" i="1" s="1"/>
  <c r="D103" i="1"/>
  <c r="C103" i="1"/>
  <c r="E102" i="1"/>
  <c r="E101" i="1" s="1"/>
  <c r="D101" i="1"/>
  <c r="C101" i="1"/>
  <c r="C100" i="1"/>
  <c r="E100" i="1" s="1"/>
  <c r="E99" i="1" s="1"/>
  <c r="D99" i="1"/>
  <c r="E98" i="1"/>
  <c r="E97" i="1" s="1"/>
  <c r="D97" i="1"/>
  <c r="C97" i="1"/>
  <c r="C95" i="1"/>
  <c r="E95" i="1" s="1"/>
  <c r="E94" i="1" s="1"/>
  <c r="D94" i="1"/>
  <c r="E93" i="1"/>
  <c r="E92" i="1" s="1"/>
  <c r="D92" i="1"/>
  <c r="C92" i="1"/>
  <c r="E91" i="1"/>
  <c r="E90" i="1" s="1"/>
  <c r="D90" i="1"/>
  <c r="C90" i="1"/>
  <c r="E89" i="1"/>
  <c r="E88" i="1" s="1"/>
  <c r="D88" i="1"/>
  <c r="C88" i="1"/>
  <c r="E87" i="1"/>
  <c r="E86" i="1" s="1"/>
  <c r="D86" i="1"/>
  <c r="C86" i="1"/>
  <c r="E85" i="1"/>
  <c r="E84" i="1" s="1"/>
  <c r="E83" i="1" s="1"/>
  <c r="D84" i="1"/>
  <c r="D83" i="1" s="1"/>
  <c r="C84" i="1"/>
  <c r="E82" i="1"/>
  <c r="E81" i="1" s="1"/>
  <c r="D81" i="1"/>
  <c r="C81" i="1"/>
  <c r="E80" i="1"/>
  <c r="E79" i="1" s="1"/>
  <c r="D79" i="1"/>
  <c r="D78" i="1" s="1"/>
  <c r="C79" i="1"/>
  <c r="C78" i="1" s="1"/>
  <c r="E75" i="1"/>
  <c r="E74" i="1"/>
  <c r="E73" i="1"/>
  <c r="E72" i="1"/>
  <c r="E71" i="1"/>
  <c r="E70" i="1"/>
  <c r="E69" i="1"/>
  <c r="E68" i="1"/>
  <c r="E67" i="1"/>
  <c r="E66" i="1"/>
  <c r="E65" i="1"/>
  <c r="D64" i="1"/>
  <c r="C64" i="1"/>
  <c r="E63" i="1"/>
  <c r="E62" i="1"/>
  <c r="E61" i="1" s="1"/>
  <c r="D62" i="1"/>
  <c r="D61" i="1" s="1"/>
  <c r="C62" i="1"/>
  <c r="C61" i="1" s="1"/>
  <c r="E60" i="1"/>
  <c r="E59" i="1" s="1"/>
  <c r="E58" i="1" s="1"/>
  <c r="E57" i="1" s="1"/>
  <c r="D59" i="1"/>
  <c r="D58" i="1" s="1"/>
  <c r="D57" i="1" s="1"/>
  <c r="C59" i="1"/>
  <c r="C58" i="1" s="1"/>
  <c r="C57" i="1" s="1"/>
  <c r="E56" i="1"/>
  <c r="E55" i="1"/>
  <c r="E54" i="1"/>
  <c r="E53" i="1" s="1"/>
  <c r="D52" i="1"/>
  <c r="C52" i="1"/>
  <c r="E51" i="1"/>
  <c r="E50" i="1" s="1"/>
  <c r="D50" i="1"/>
  <c r="C50" i="1"/>
  <c r="E49" i="1"/>
  <c r="E48" i="1" s="1"/>
  <c r="D48" i="1"/>
  <c r="C48" i="1"/>
  <c r="E47" i="1"/>
  <c r="E46" i="1"/>
  <c r="E45" i="1"/>
  <c r="D44" i="1"/>
  <c r="C44" i="1"/>
  <c r="E41" i="1"/>
  <c r="E40" i="1"/>
  <c r="E39" i="1" s="1"/>
  <c r="D39" i="1"/>
  <c r="C39" i="1"/>
  <c r="D38" i="1"/>
  <c r="C38" i="1"/>
  <c r="E37" i="1"/>
  <c r="E36" i="1"/>
  <c r="D35" i="1"/>
  <c r="C35" i="1"/>
  <c r="E34" i="1"/>
  <c r="E33" i="1" s="1"/>
  <c r="D33" i="1"/>
  <c r="C33" i="1"/>
  <c r="E31" i="1"/>
  <c r="E30" i="1" s="1"/>
  <c r="D30" i="1"/>
  <c r="C30" i="1"/>
  <c r="E29" i="1"/>
  <c r="E28" i="1" s="1"/>
  <c r="D28" i="1"/>
  <c r="C28" i="1"/>
  <c r="E27" i="1"/>
  <c r="E26" i="1"/>
  <c r="E25" i="1"/>
  <c r="E22" i="1"/>
  <c r="E21" i="1"/>
  <c r="E20" i="1"/>
  <c r="D19" i="1"/>
  <c r="C19" i="1"/>
  <c r="E18" i="1"/>
  <c r="E17" i="1"/>
  <c r="E16" i="1"/>
  <c r="E15" i="1"/>
  <c r="D14" i="1"/>
  <c r="D13" i="1" s="1"/>
  <c r="C14" i="1"/>
  <c r="C13" i="1" s="1"/>
  <c r="E78" i="1" l="1"/>
  <c r="C32" i="1"/>
  <c r="E35" i="1"/>
  <c r="E32" i="1" s="1"/>
  <c r="D32" i="1"/>
  <c r="E24" i="1"/>
  <c r="E23" i="1" s="1"/>
  <c r="E44" i="1"/>
  <c r="E43" i="1" s="1"/>
  <c r="D96" i="1"/>
  <c r="E14" i="1"/>
  <c r="E13" i="1" s="1"/>
  <c r="D23" i="1"/>
  <c r="E52" i="1"/>
  <c r="C99" i="1"/>
  <c r="C23" i="1"/>
  <c r="C12" i="1" s="1"/>
  <c r="D43" i="1"/>
  <c r="C43" i="1"/>
  <c r="C42" i="1" s="1"/>
  <c r="E64" i="1"/>
  <c r="C94" i="1"/>
  <c r="C83" i="1" s="1"/>
  <c r="E38" i="1"/>
  <c r="E19" i="1"/>
  <c r="D42" i="1"/>
  <c r="D12" i="1"/>
  <c r="D11" i="1" s="1"/>
  <c r="E96" i="1"/>
  <c r="C105" i="1"/>
  <c r="E42" i="1" l="1"/>
  <c r="D77" i="1"/>
  <c r="C11" i="1"/>
  <c r="E12" i="1"/>
  <c r="E11" i="1" s="1"/>
  <c r="C96" i="1"/>
  <c r="C77" i="1" s="1"/>
  <c r="C76" i="1" s="1"/>
  <c r="E77" i="1"/>
  <c r="E76" i="1" s="1"/>
  <c r="D76" i="1" l="1"/>
  <c r="D110" i="1" s="1"/>
  <c r="C110" i="1"/>
  <c r="E110" i="1"/>
</calcChain>
</file>

<file path=xl/sharedStrings.xml><?xml version="1.0" encoding="utf-8"?>
<sst xmlns="http://schemas.openxmlformats.org/spreadsheetml/2006/main" count="208" uniqueCount="206">
  <si>
    <t xml:space="preserve"> Приложение 4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</si>
  <si>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</si>
  <si>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</si>
  <si>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____________ № _____</t>
  </si>
  <si>
    <t>Объем поступлений доходов  бюджета ЗАТО г. Североморск на 2018 год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</si>
  <si>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</si>
  <si>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</si>
  <si>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</si>
  <si>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</si>
  <si>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</si>
  <si>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</si>
  <si>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</si>
  <si>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</si>
  <si>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</si>
  <si>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</si>
  <si>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</si>
  <si>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</si>
  <si>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</si>
  <si>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</si>
  <si>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</si>
  <si>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</si>
  <si>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</si>
  <si>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 осуществляющими трудовую   деятельность по найму у  физических лиц на основании  патента в соответствии со  статьей 227.1 Налогового    кодекса Российской Федерации</t>
  </si>
  <si>
    <t xml:space="preserve">000 1 01 02040 01 0000 110                    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</si>
  <si>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</si>
  <si>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</si>
  <si>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</si>
  <si>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</si>
  <si>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</si>
  <si>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</si>
  <si>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</si>
  <si>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</si>
  <si>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</si>
  <si>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</si>
  <si>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</si>
  <si>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</si>
  <si>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</si>
  <si>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</si>
  <si>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</si>
  <si>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</si>
  <si>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</si>
  <si>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000 1 0501050 01 0000 110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</si>
  <si>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</si>
  <si>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</si>
  <si>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</si>
  <si>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</si>
  <si>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</si>
  <si>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</si>
  <si>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</si>
  <si>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</si>
  <si>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</si>
  <si>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</si>
  <si>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</si>
  <si>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</si>
  <si>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</si>
  <si>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</si>
  <si>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</si>
  <si>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</si>
  <si>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</si>
  <si>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</si>
  <si>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</si>
  <si>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</si>
  <si>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</si>
  <si>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 xml:space="preserve">    Государственная   пошлина   по    делам,  рассматриваемым  в  судах  общей  юрисдикции, мировыми судьями 
</t>
  </si>
  <si>
    <t xml:space="preserve"> 000 1 08 03000 01 0000 110 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</si>
  <si>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</si>
  <si>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</si>
  <si>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</si>
  <si>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</si>
  <si>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</si>
  <si>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</si>
  <si>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</si>
  <si>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</si>
  <si>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</si>
  <si>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</si>
  <si>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</si>
  <si>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</si>
  <si>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</si>
  <si>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
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</si>
  <si>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</si>
  <si>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</si>
  <si>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</si>
  <si>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</si>
  <si>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</si>
  <si>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</si>
  <si>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</si>
  <si>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</si>
  <si>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</si>
  <si>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</si>
  <si>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</si>
  <si>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</si>
  <si>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</si>
  <si>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</si>
  <si>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</si>
  <si>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</si>
  <si>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</si>
  <si>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</si>
  <si>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</si>
  <si>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</si>
  <si>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</si>
  <si>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</si>
  <si>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</si>
  <si>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</si>
  <si>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</si>
  <si>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</si>
  <si>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</si>
  <si>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</si>
  <si>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</si>
  <si>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</si>
  <si>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</si>
  <si>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</si>
  <si>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</si>
  <si>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</si>
  <si>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</si>
  <si>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</si>
  <si>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</si>
  <si>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</si>
  <si>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</si>
  <si>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</si>
  <si>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</si>
  <si>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</si>
  <si>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</si>
  <si>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</si>
  <si>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</si>
  <si>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</si>
  <si>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</si>
  <si>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</si>
  <si>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</si>
  <si>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</si>
  <si>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</si>
  <si>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</si>
  <si>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</si>
  <si>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</si>
  <si>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</si>
  <si>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</si>
  <si>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</si>
  <si>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</si>
  <si>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</si>
  <si>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</si>
  <si>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</si>
  <si>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субъектов Российской Федерации и муниципальных образований</t>
  </si>
  <si>
    <t xml:space="preserve">000 2 02 10000 00 0000 151 </t>
  </si>
  <si>
    <t>Дотации на выравнивание бюджетной обеспеченности</t>
  </si>
  <si>
    <t xml:space="preserve">000 2 02 15001 00 0000 151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</si>
  <si>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</si>
  <si>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</si>
  <si>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</si>
  <si>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000 2 02 15010 00 0000 151 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</si>
  <si>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</si>
  <si>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000 2 02 15010 04 0000 151 </t>
  </si>
  <si>
    <t>Субсидии бюджетам бюджетной системы  Российской Федерации  (межбюджетные субсидии)</t>
  </si>
  <si>
    <t xml:space="preserve">000 2 02 20000 00 0000 151 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</si>
  <si>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</si>
  <si>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000 2 02 20077 00 0000 151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</si>
  <si>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</si>
  <si>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000 2 02 20077 04 0000 151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</si>
  <si>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</si>
  <si>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000 2 02 25027 00 0000 151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</si>
  <si>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</si>
  <si>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000 2 02 25027 04 0000 151</t>
  </si>
  <si>
    <t>Субсидии бюджетам 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</si>
  <si>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000 2 02 25097 00 0000 151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</si>
  <si>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занятии физической культурой и спортом</t>
  </si>
  <si>
    <t>000 2 02 25097 04 0000 151</t>
  </si>
  <si>
    <t>Субсидия бюджетам на поддержку отрасли культуры</t>
  </si>
  <si>
    <t>000 2 02 25519 00 0000 151</t>
  </si>
  <si>
    <t>Субсидия бюджетам городских округов на поддержку отрасли культуры</t>
  </si>
  <si>
    <t>000 2 02 25519 04 0000 151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</si>
  <si>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</si>
  <si>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</si>
  <si>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</si>
  <si>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000 2 02 25555 04 0000 151</t>
  </si>
  <si>
    <t>Прочие субсидии</t>
  </si>
  <si>
    <t xml:space="preserve">000 2 02 29999 00 0000 151 </t>
  </si>
  <si>
    <t>Прочие субсидии бюджетам городских округов</t>
  </si>
  <si>
    <t xml:space="preserve">000 2 02 29999 04 0000 151 </t>
  </si>
  <si>
    <t xml:space="preserve">Субвенции бюджетам бюджетной системы Российской Федерации </t>
  </si>
  <si>
    <t xml:space="preserve">000 2 02 30000 00 0000 151 </t>
  </si>
  <si>
    <t>Субвенции бюджетам  на содержание ребенка в семье опекуна и приемной семье, а также вознаграждение, причитающееся  приемному родителю</t>
  </si>
  <si>
    <t>000 2 02 30027 00 0000 151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</si>
  <si>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</si>
  <si>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000 2 02 30027 04 0000 151</t>
  </si>
  <si>
    <t>Субвенции бюджетам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</si>
  <si>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000 2 02 30029 00 0000 151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</si>
  <si>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</si>
  <si>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</si>
  <si>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</si>
  <si>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</si>
  <si>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</si>
  <si>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000 2 02 35082 04 0000 151</t>
  </si>
  <si>
    <t>Субвенции бюджетам на государственную регистрацию актов гражданского состояния</t>
  </si>
  <si>
    <t>000 2 02 35930 00 0000 151</t>
  </si>
  <si>
    <t>Субвенции бюджетам городских округов на государственную регистрацию актов гражданского состояния</t>
  </si>
  <si>
    <t>000 2 02 35930 04 0000 151</t>
  </si>
  <si>
    <t>Прочие субвенции</t>
  </si>
  <si>
    <t>000 2 02 39999 00 0000 151</t>
  </si>
  <si>
    <t>Прочие субвенции бюджетам городских округов</t>
  </si>
  <si>
    <t>000 2 02 39999 04 0000 151</t>
  </si>
  <si>
    <t xml:space="preserve">Иные межбюджетные трансферты
</t>
  </si>
  <si>
    <t>000 2 02 40000 00 0000 151</t>
  </si>
  <si>
    <t xml:space="preserve">Прочие межбюджетные трансферты, передаваемые бюджетам
</t>
  </si>
  <si>
    <t>000 2 02 49999 00 0000 151</t>
  </si>
  <si>
    <t>Прочие межбюджетные трансферты, передаваемые бюджетам городских округов</t>
  </si>
  <si>
    <t>000 2 02 49999 04 0000 151</t>
  </si>
  <si>
    <t>ДОХОДЫ ВСЕГО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</si>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</sst>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8" fillId="5" borderId="10">
      <alignment horizontal="right" vertical="top" shrinkToFit="1"/>
    </xf>
    <xf numFmtId="4" fontId="8" fillId="6" borderId="10">
      <alignment horizontal="right" vertical="top" shrinkToFit="1"/>
    </xf>
    <xf numFmtId="49" fontId="9" fillId="0" borderId="11">
      <alignment horizontal="center" vertical="top" shrinkToFit="1"/>
    </xf>
    <xf numFmtId="0" fontId="10" fillId="0" borderId="11">
      <alignment vertical="top" wrapText="1"/>
    </xf>
    <xf numFmtId="49" fontId="9" fillId="0" borderId="11">
      <alignment horizontal="center" vertical="top" shrinkToFit="1"/>
    </xf>
    <xf numFmtId="4" fontId="8" fillId="5" borderId="11">
      <alignment horizontal="right" vertical="top" shrinkToFit="1"/>
    </xf>
    <xf numFmtId="4" fontId="8" fillId="2" borderId="11">
      <alignment horizontal="right" vertical="top" shrinkToFit="1"/>
    </xf>
    <xf numFmtId="4" fontId="10" fillId="5" borderId="10">
      <alignment horizontal="right" vertical="top" shrinkToFit="1"/>
    </xf>
    <xf numFmtId="0" fontId="11" fillId="0" borderId="11">
      <alignment horizontal="left" vertical="top" wrapText="1"/>
    </xf>
    <xf numFmtId="0" fontId="10" fillId="0" borderId="11">
      <alignment vertical="top" wrapText="1"/>
    </xf>
    <xf numFmtId="4" fontId="8" fillId="6" borderId="11">
      <alignment horizontal="right" vertical="top" shrinkToFit="1"/>
    </xf>
    <xf numFmtId="49" fontId="12" fillId="0" borderId="12">
      <alignment horizontal="center"/>
    </xf>
    <xf numFmtId="0" fontId="3" fillId="4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4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6" xfId="0" applyNumberFormat="1" applyFont="1" applyFill="1" applyBorder="1" applyAlignment="1">
      <alignment horizontal="center" vertical="center" shrinkToFi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left" vertical="center" wrapText="1"/>
    </xf>
    <xf numFmtId="43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vertical="center"/>
    </xf>
    <xf numFmtId="0" fontId="5" fillId="0" borderId="2" xfId="0" applyFont="1" applyFill="1" applyBorder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7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2" fontId="2" fillId="0" borderId="2" xfId="0" applyNumberFormat="1" applyFont="1" applyFill="1" applyBorder="1" applyAlignment="1">
      <alignment horizontal="justify" vertical="center" wrapText="1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right" wrapText="1"/>
    </xf>
    <xf numFmtId="0" fontId="4" fillId="0" borderId="0" xfId="2" applyFont="1" applyAlignment="1">
      <alignment horizontal="center" vertical="center"/>
    </xf>
    <xf numFmtId="0" fontId="2" fillId="0" borderId="8" xfId="0" applyFont="1" applyFill="1" applyBorder="1" applyAlignment="1" applyProtection="1">
      <alignment horizontal="left" vertical="center" wrapText="1" readingOrder="1"/>
      <protection locked="0"/>
    </xf>
    <xf numFmtId="0" fontId="2" fillId="0" borderId="9" xfId="0" applyFont="1" applyFill="1" applyBorder="1" applyAlignment="1" applyProtection="1">
      <alignment horizontal="left" vertical="center" wrapText="1" readingOrder="1"/>
      <protection locked="0"/>
    </xf>
  </cellXfs>
  <cellStyles count="17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tabSelected="1" workbookViewId="0">
      <selection activeCell="H18" sqref="H18"/>
    </sheetView>
  </sheetViews>
  <sheetFormatPr defaultRowHeight="12.75" x14ac:dyDescent="0.2"/>
  <cols>
    <col min="1" max="1" width="63.140625" style="1" customWidth="1"/>
    <col min="2" max="2" width="24.28515625" style="2" customWidth="1"/>
    <col min="3" max="3" width="16.42578125" style="52" hidden="1" customWidth="1"/>
    <col min="4" max="4" width="16.5703125" style="4" hidden="1" customWidth="1"/>
    <col min="5" max="5" width="15.7109375" style="5" customWidth="1"/>
    <col min="6" max="252" width="9.140625" style="1"/>
    <col min="253" max="253" width="52.85546875" style="1" customWidth="1"/>
    <col min="254" max="254" width="23.7109375" style="1" customWidth="1"/>
    <col min="255" max="255" width="14.5703125" style="1" customWidth="1"/>
    <col min="256" max="508" width="9.140625" style="1"/>
    <col min="509" max="509" width="52.85546875" style="1" customWidth="1"/>
    <col min="510" max="510" width="23.7109375" style="1" customWidth="1"/>
    <col min="511" max="511" width="14.5703125" style="1" customWidth="1"/>
    <col min="512" max="764" width="9.140625" style="1"/>
    <col min="765" max="765" width="52.85546875" style="1" customWidth="1"/>
    <col min="766" max="766" width="23.7109375" style="1" customWidth="1"/>
    <col min="767" max="767" width="14.5703125" style="1" customWidth="1"/>
    <col min="768" max="1020" width="9.140625" style="1"/>
    <col min="1021" max="1021" width="52.85546875" style="1" customWidth="1"/>
    <col min="1022" max="1022" width="23.7109375" style="1" customWidth="1"/>
    <col min="1023" max="1023" width="14.5703125" style="1" customWidth="1"/>
    <col min="1024" max="1276" width="9.140625" style="1"/>
    <col min="1277" max="1277" width="52.85546875" style="1" customWidth="1"/>
    <col min="1278" max="1278" width="23.7109375" style="1" customWidth="1"/>
    <col min="1279" max="1279" width="14.5703125" style="1" customWidth="1"/>
    <col min="1280" max="1532" width="9.140625" style="1"/>
    <col min="1533" max="1533" width="52.85546875" style="1" customWidth="1"/>
    <col min="1534" max="1534" width="23.7109375" style="1" customWidth="1"/>
    <col min="1535" max="1535" width="14.5703125" style="1" customWidth="1"/>
    <col min="1536" max="1788" width="9.140625" style="1"/>
    <col min="1789" max="1789" width="52.85546875" style="1" customWidth="1"/>
    <col min="1790" max="1790" width="23.7109375" style="1" customWidth="1"/>
    <col min="1791" max="1791" width="14.5703125" style="1" customWidth="1"/>
    <col min="1792" max="2044" width="9.140625" style="1"/>
    <col min="2045" max="2045" width="52.85546875" style="1" customWidth="1"/>
    <col min="2046" max="2046" width="23.7109375" style="1" customWidth="1"/>
    <col min="2047" max="2047" width="14.5703125" style="1" customWidth="1"/>
    <col min="2048" max="2300" width="9.140625" style="1"/>
    <col min="2301" max="2301" width="52.85546875" style="1" customWidth="1"/>
    <col min="2302" max="2302" width="23.7109375" style="1" customWidth="1"/>
    <col min="2303" max="2303" width="14.5703125" style="1" customWidth="1"/>
    <col min="2304" max="2556" width="9.140625" style="1"/>
    <col min="2557" max="2557" width="52.85546875" style="1" customWidth="1"/>
    <col min="2558" max="2558" width="23.7109375" style="1" customWidth="1"/>
    <col min="2559" max="2559" width="14.5703125" style="1" customWidth="1"/>
    <col min="2560" max="2812" width="9.140625" style="1"/>
    <col min="2813" max="2813" width="52.85546875" style="1" customWidth="1"/>
    <col min="2814" max="2814" width="23.7109375" style="1" customWidth="1"/>
    <col min="2815" max="2815" width="14.5703125" style="1" customWidth="1"/>
    <col min="2816" max="3068" width="9.140625" style="1"/>
    <col min="3069" max="3069" width="52.85546875" style="1" customWidth="1"/>
    <col min="3070" max="3070" width="23.7109375" style="1" customWidth="1"/>
    <col min="3071" max="3071" width="14.5703125" style="1" customWidth="1"/>
    <col min="3072" max="3324" width="9.140625" style="1"/>
    <col min="3325" max="3325" width="52.85546875" style="1" customWidth="1"/>
    <col min="3326" max="3326" width="23.7109375" style="1" customWidth="1"/>
    <col min="3327" max="3327" width="14.5703125" style="1" customWidth="1"/>
    <col min="3328" max="3580" width="9.140625" style="1"/>
    <col min="3581" max="3581" width="52.85546875" style="1" customWidth="1"/>
    <col min="3582" max="3582" width="23.7109375" style="1" customWidth="1"/>
    <col min="3583" max="3583" width="14.5703125" style="1" customWidth="1"/>
    <col min="3584" max="3836" width="9.140625" style="1"/>
    <col min="3837" max="3837" width="52.85546875" style="1" customWidth="1"/>
    <col min="3838" max="3838" width="23.7109375" style="1" customWidth="1"/>
    <col min="3839" max="3839" width="14.5703125" style="1" customWidth="1"/>
    <col min="3840" max="4092" width="9.140625" style="1"/>
    <col min="4093" max="4093" width="52.85546875" style="1" customWidth="1"/>
    <col min="4094" max="4094" width="23.7109375" style="1" customWidth="1"/>
    <col min="4095" max="4095" width="14.5703125" style="1" customWidth="1"/>
    <col min="4096" max="4348" width="9.140625" style="1"/>
    <col min="4349" max="4349" width="52.85546875" style="1" customWidth="1"/>
    <col min="4350" max="4350" width="23.7109375" style="1" customWidth="1"/>
    <col min="4351" max="4351" width="14.5703125" style="1" customWidth="1"/>
    <col min="4352" max="4604" width="9.140625" style="1"/>
    <col min="4605" max="4605" width="52.85546875" style="1" customWidth="1"/>
    <col min="4606" max="4606" width="23.7109375" style="1" customWidth="1"/>
    <col min="4607" max="4607" width="14.5703125" style="1" customWidth="1"/>
    <col min="4608" max="4860" width="9.140625" style="1"/>
    <col min="4861" max="4861" width="52.85546875" style="1" customWidth="1"/>
    <col min="4862" max="4862" width="23.7109375" style="1" customWidth="1"/>
    <col min="4863" max="4863" width="14.5703125" style="1" customWidth="1"/>
    <col min="4864" max="5116" width="9.140625" style="1"/>
    <col min="5117" max="5117" width="52.85546875" style="1" customWidth="1"/>
    <col min="5118" max="5118" width="23.7109375" style="1" customWidth="1"/>
    <col min="5119" max="5119" width="14.5703125" style="1" customWidth="1"/>
    <col min="5120" max="5372" width="9.140625" style="1"/>
    <col min="5373" max="5373" width="52.85546875" style="1" customWidth="1"/>
    <col min="5374" max="5374" width="23.7109375" style="1" customWidth="1"/>
    <col min="5375" max="5375" width="14.5703125" style="1" customWidth="1"/>
    <col min="5376" max="5628" width="9.140625" style="1"/>
    <col min="5629" max="5629" width="52.85546875" style="1" customWidth="1"/>
    <col min="5630" max="5630" width="23.7109375" style="1" customWidth="1"/>
    <col min="5631" max="5631" width="14.5703125" style="1" customWidth="1"/>
    <col min="5632" max="5884" width="9.140625" style="1"/>
    <col min="5885" max="5885" width="52.85546875" style="1" customWidth="1"/>
    <col min="5886" max="5886" width="23.7109375" style="1" customWidth="1"/>
    <col min="5887" max="5887" width="14.5703125" style="1" customWidth="1"/>
    <col min="5888" max="6140" width="9.140625" style="1"/>
    <col min="6141" max="6141" width="52.85546875" style="1" customWidth="1"/>
    <col min="6142" max="6142" width="23.7109375" style="1" customWidth="1"/>
    <col min="6143" max="6143" width="14.5703125" style="1" customWidth="1"/>
    <col min="6144" max="6396" width="9.140625" style="1"/>
    <col min="6397" max="6397" width="52.85546875" style="1" customWidth="1"/>
    <col min="6398" max="6398" width="23.7109375" style="1" customWidth="1"/>
    <col min="6399" max="6399" width="14.5703125" style="1" customWidth="1"/>
    <col min="6400" max="6652" width="9.140625" style="1"/>
    <col min="6653" max="6653" width="52.85546875" style="1" customWidth="1"/>
    <col min="6654" max="6654" width="23.7109375" style="1" customWidth="1"/>
    <col min="6655" max="6655" width="14.5703125" style="1" customWidth="1"/>
    <col min="6656" max="6908" width="9.140625" style="1"/>
    <col min="6909" max="6909" width="52.85546875" style="1" customWidth="1"/>
    <col min="6910" max="6910" width="23.7109375" style="1" customWidth="1"/>
    <col min="6911" max="6911" width="14.5703125" style="1" customWidth="1"/>
    <col min="6912" max="7164" width="9.140625" style="1"/>
    <col min="7165" max="7165" width="52.85546875" style="1" customWidth="1"/>
    <col min="7166" max="7166" width="23.7109375" style="1" customWidth="1"/>
    <col min="7167" max="7167" width="14.5703125" style="1" customWidth="1"/>
    <col min="7168" max="7420" width="9.140625" style="1"/>
    <col min="7421" max="7421" width="52.85546875" style="1" customWidth="1"/>
    <col min="7422" max="7422" width="23.7109375" style="1" customWidth="1"/>
    <col min="7423" max="7423" width="14.5703125" style="1" customWidth="1"/>
    <col min="7424" max="7676" width="9.140625" style="1"/>
    <col min="7677" max="7677" width="52.85546875" style="1" customWidth="1"/>
    <col min="7678" max="7678" width="23.7109375" style="1" customWidth="1"/>
    <col min="7679" max="7679" width="14.5703125" style="1" customWidth="1"/>
    <col min="7680" max="7932" width="9.140625" style="1"/>
    <col min="7933" max="7933" width="52.85546875" style="1" customWidth="1"/>
    <col min="7934" max="7934" width="23.7109375" style="1" customWidth="1"/>
    <col min="7935" max="7935" width="14.5703125" style="1" customWidth="1"/>
    <col min="7936" max="8188" width="9.140625" style="1"/>
    <col min="8189" max="8189" width="52.85546875" style="1" customWidth="1"/>
    <col min="8190" max="8190" width="23.7109375" style="1" customWidth="1"/>
    <col min="8191" max="8191" width="14.5703125" style="1" customWidth="1"/>
    <col min="8192" max="8444" width="9.140625" style="1"/>
    <col min="8445" max="8445" width="52.85546875" style="1" customWidth="1"/>
    <col min="8446" max="8446" width="23.7109375" style="1" customWidth="1"/>
    <col min="8447" max="8447" width="14.5703125" style="1" customWidth="1"/>
    <col min="8448" max="8700" width="9.140625" style="1"/>
    <col min="8701" max="8701" width="52.85546875" style="1" customWidth="1"/>
    <col min="8702" max="8702" width="23.7109375" style="1" customWidth="1"/>
    <col min="8703" max="8703" width="14.5703125" style="1" customWidth="1"/>
    <col min="8704" max="8956" width="9.140625" style="1"/>
    <col min="8957" max="8957" width="52.85546875" style="1" customWidth="1"/>
    <col min="8958" max="8958" width="23.7109375" style="1" customWidth="1"/>
    <col min="8959" max="8959" width="14.5703125" style="1" customWidth="1"/>
    <col min="8960" max="9212" width="9.140625" style="1"/>
    <col min="9213" max="9213" width="52.85546875" style="1" customWidth="1"/>
    <col min="9214" max="9214" width="23.7109375" style="1" customWidth="1"/>
    <col min="9215" max="9215" width="14.5703125" style="1" customWidth="1"/>
    <col min="9216" max="9468" width="9.140625" style="1"/>
    <col min="9469" max="9469" width="52.85546875" style="1" customWidth="1"/>
    <col min="9470" max="9470" width="23.7109375" style="1" customWidth="1"/>
    <col min="9471" max="9471" width="14.5703125" style="1" customWidth="1"/>
    <col min="9472" max="9724" width="9.140625" style="1"/>
    <col min="9725" max="9725" width="52.85546875" style="1" customWidth="1"/>
    <col min="9726" max="9726" width="23.7109375" style="1" customWidth="1"/>
    <col min="9727" max="9727" width="14.5703125" style="1" customWidth="1"/>
    <col min="9728" max="9980" width="9.140625" style="1"/>
    <col min="9981" max="9981" width="52.85546875" style="1" customWidth="1"/>
    <col min="9982" max="9982" width="23.7109375" style="1" customWidth="1"/>
    <col min="9983" max="9983" width="14.5703125" style="1" customWidth="1"/>
    <col min="9984" max="10236" width="9.140625" style="1"/>
    <col min="10237" max="10237" width="52.85546875" style="1" customWidth="1"/>
    <col min="10238" max="10238" width="23.7109375" style="1" customWidth="1"/>
    <col min="10239" max="10239" width="14.5703125" style="1" customWidth="1"/>
    <col min="10240" max="10492" width="9.140625" style="1"/>
    <col min="10493" max="10493" width="52.85546875" style="1" customWidth="1"/>
    <col min="10494" max="10494" width="23.7109375" style="1" customWidth="1"/>
    <col min="10495" max="10495" width="14.5703125" style="1" customWidth="1"/>
    <col min="10496" max="10748" width="9.140625" style="1"/>
    <col min="10749" max="10749" width="52.85546875" style="1" customWidth="1"/>
    <col min="10750" max="10750" width="23.7109375" style="1" customWidth="1"/>
    <col min="10751" max="10751" width="14.5703125" style="1" customWidth="1"/>
    <col min="10752" max="11004" width="9.140625" style="1"/>
    <col min="11005" max="11005" width="52.85546875" style="1" customWidth="1"/>
    <col min="11006" max="11006" width="23.7109375" style="1" customWidth="1"/>
    <col min="11007" max="11007" width="14.5703125" style="1" customWidth="1"/>
    <col min="11008" max="11260" width="9.140625" style="1"/>
    <col min="11261" max="11261" width="52.85546875" style="1" customWidth="1"/>
    <col min="11262" max="11262" width="23.7109375" style="1" customWidth="1"/>
    <col min="11263" max="11263" width="14.5703125" style="1" customWidth="1"/>
    <col min="11264" max="11516" width="9.140625" style="1"/>
    <col min="11517" max="11517" width="52.85546875" style="1" customWidth="1"/>
    <col min="11518" max="11518" width="23.7109375" style="1" customWidth="1"/>
    <col min="11519" max="11519" width="14.5703125" style="1" customWidth="1"/>
    <col min="11520" max="11772" width="9.140625" style="1"/>
    <col min="11773" max="11773" width="52.85546875" style="1" customWidth="1"/>
    <col min="11774" max="11774" width="23.7109375" style="1" customWidth="1"/>
    <col min="11775" max="11775" width="14.5703125" style="1" customWidth="1"/>
    <col min="11776" max="12028" width="9.140625" style="1"/>
    <col min="12029" max="12029" width="52.85546875" style="1" customWidth="1"/>
    <col min="12030" max="12030" width="23.7109375" style="1" customWidth="1"/>
    <col min="12031" max="12031" width="14.5703125" style="1" customWidth="1"/>
    <col min="12032" max="12284" width="9.140625" style="1"/>
    <col min="12285" max="12285" width="52.85546875" style="1" customWidth="1"/>
    <col min="12286" max="12286" width="23.7109375" style="1" customWidth="1"/>
    <col min="12287" max="12287" width="14.5703125" style="1" customWidth="1"/>
    <col min="12288" max="12540" width="9.140625" style="1"/>
    <col min="12541" max="12541" width="52.85546875" style="1" customWidth="1"/>
    <col min="12542" max="12542" width="23.7109375" style="1" customWidth="1"/>
    <col min="12543" max="12543" width="14.5703125" style="1" customWidth="1"/>
    <col min="12544" max="12796" width="9.140625" style="1"/>
    <col min="12797" max="12797" width="52.85546875" style="1" customWidth="1"/>
    <col min="12798" max="12798" width="23.7109375" style="1" customWidth="1"/>
    <col min="12799" max="12799" width="14.5703125" style="1" customWidth="1"/>
    <col min="12800" max="13052" width="9.140625" style="1"/>
    <col min="13053" max="13053" width="52.85546875" style="1" customWidth="1"/>
    <col min="13054" max="13054" width="23.7109375" style="1" customWidth="1"/>
    <col min="13055" max="13055" width="14.5703125" style="1" customWidth="1"/>
    <col min="13056" max="13308" width="9.140625" style="1"/>
    <col min="13309" max="13309" width="52.85546875" style="1" customWidth="1"/>
    <col min="13310" max="13310" width="23.7109375" style="1" customWidth="1"/>
    <col min="13311" max="13311" width="14.5703125" style="1" customWidth="1"/>
    <col min="13312" max="13564" width="9.140625" style="1"/>
    <col min="13565" max="13565" width="52.85546875" style="1" customWidth="1"/>
    <col min="13566" max="13566" width="23.7109375" style="1" customWidth="1"/>
    <col min="13567" max="13567" width="14.5703125" style="1" customWidth="1"/>
    <col min="13568" max="13820" width="9.140625" style="1"/>
    <col min="13821" max="13821" width="52.85546875" style="1" customWidth="1"/>
    <col min="13822" max="13822" width="23.7109375" style="1" customWidth="1"/>
    <col min="13823" max="13823" width="14.5703125" style="1" customWidth="1"/>
    <col min="13824" max="14076" width="9.140625" style="1"/>
    <col min="14077" max="14077" width="52.85546875" style="1" customWidth="1"/>
    <col min="14078" max="14078" width="23.7109375" style="1" customWidth="1"/>
    <col min="14079" max="14079" width="14.5703125" style="1" customWidth="1"/>
    <col min="14080" max="14332" width="9.140625" style="1"/>
    <col min="14333" max="14333" width="52.85546875" style="1" customWidth="1"/>
    <col min="14334" max="14334" width="23.7109375" style="1" customWidth="1"/>
    <col min="14335" max="14335" width="14.5703125" style="1" customWidth="1"/>
    <col min="14336" max="14588" width="9.140625" style="1"/>
    <col min="14589" max="14589" width="52.85546875" style="1" customWidth="1"/>
    <col min="14590" max="14590" width="23.7109375" style="1" customWidth="1"/>
    <col min="14591" max="14591" width="14.5703125" style="1" customWidth="1"/>
    <col min="14592" max="14844" width="9.140625" style="1"/>
    <col min="14845" max="14845" width="52.85546875" style="1" customWidth="1"/>
    <col min="14846" max="14846" width="23.7109375" style="1" customWidth="1"/>
    <col min="14847" max="14847" width="14.5703125" style="1" customWidth="1"/>
    <col min="14848" max="15100" width="9.140625" style="1"/>
    <col min="15101" max="15101" width="52.85546875" style="1" customWidth="1"/>
    <col min="15102" max="15102" width="23.7109375" style="1" customWidth="1"/>
    <col min="15103" max="15103" width="14.5703125" style="1" customWidth="1"/>
    <col min="15104" max="15356" width="9.140625" style="1"/>
    <col min="15357" max="15357" width="52.85546875" style="1" customWidth="1"/>
    <col min="15358" max="15358" width="23.7109375" style="1" customWidth="1"/>
    <col min="15359" max="15359" width="14.5703125" style="1" customWidth="1"/>
    <col min="15360" max="15612" width="9.140625" style="1"/>
    <col min="15613" max="15613" width="52.85546875" style="1" customWidth="1"/>
    <col min="15614" max="15614" width="23.7109375" style="1" customWidth="1"/>
    <col min="15615" max="15615" width="14.5703125" style="1" customWidth="1"/>
    <col min="15616" max="15868" width="9.140625" style="1"/>
    <col min="15869" max="15869" width="52.85546875" style="1" customWidth="1"/>
    <col min="15870" max="15870" width="23.7109375" style="1" customWidth="1"/>
    <col min="15871" max="15871" width="14.5703125" style="1" customWidth="1"/>
    <col min="15872" max="16124" width="9.140625" style="1"/>
    <col min="16125" max="16125" width="52.85546875" style="1" customWidth="1"/>
    <col min="16126" max="16126" width="23.7109375" style="1" customWidth="1"/>
    <col min="16127" max="16127" width="14.5703125" style="1" customWidth="1"/>
    <col min="16128" max="16384" width="9.140625" style="1"/>
  </cols>
  <sheetData>
    <row r="1" spans="1:5" ht="15" customHeight="1" x14ac:dyDescent="0.2">
      <c r="A1" s="63" t="s">
        <v>0</v>
      </c>
      <c r="B1" s="63"/>
      <c r="C1" s="63"/>
      <c r="D1" s="63"/>
      <c r="E1" s="63"/>
    </row>
    <row r="2" spans="1:5" ht="15" customHeight="1" x14ac:dyDescent="0.2">
      <c r="A2" s="64" t="s">
        <v>1</v>
      </c>
      <c r="B2" s="64"/>
      <c r="C2" s="64"/>
      <c r="D2" s="64"/>
      <c r="E2" s="64"/>
    </row>
    <row r="3" spans="1:5" ht="12.75" customHeight="1" x14ac:dyDescent="0.2">
      <c r="A3" s="65" t="s">
        <v>2</v>
      </c>
      <c r="B3" s="65"/>
      <c r="C3" s="65"/>
      <c r="D3" s="65"/>
      <c r="E3" s="65"/>
    </row>
    <row r="4" spans="1:5" ht="15" customHeight="1" x14ac:dyDescent="0.2">
      <c r="A4" s="66" t="s">
        <v>3</v>
      </c>
      <c r="B4" s="66"/>
      <c r="C4" s="66"/>
      <c r="D4" s="66"/>
      <c r="E4" s="66"/>
    </row>
    <row r="5" spans="1:5" x14ac:dyDescent="0.2">
      <c r="C5" s="3"/>
    </row>
    <row r="7" spans="1:5" s="2" customFormat="1" ht="18" customHeight="1" x14ac:dyDescent="0.25">
      <c r="A7" s="67" t="s">
        <v>4</v>
      </c>
      <c r="B7" s="67"/>
      <c r="C7" s="67"/>
      <c r="D7" s="67"/>
      <c r="E7" s="67"/>
    </row>
    <row r="8" spans="1:5" ht="11.25" customHeight="1" x14ac:dyDescent="0.2">
      <c r="B8" s="6"/>
      <c r="C8" s="7"/>
    </row>
    <row r="9" spans="1:5" x14ac:dyDescent="0.2">
      <c r="B9" s="8"/>
      <c r="C9" s="9"/>
      <c r="E9" s="5" t="s">
        <v>205</v>
      </c>
    </row>
    <row r="10" spans="1:5" ht="42" customHeight="1" x14ac:dyDescent="0.2">
      <c r="A10" s="10" t="s">
        <v>5</v>
      </c>
      <c r="B10" s="11" t="s">
        <v>6</v>
      </c>
      <c r="C10" s="12" t="s">
        <v>7</v>
      </c>
      <c r="D10" s="13" t="s">
        <v>8</v>
      </c>
      <c r="E10" s="13" t="s">
        <v>7</v>
      </c>
    </row>
    <row r="11" spans="1:5" x14ac:dyDescent="0.2">
      <c r="A11" s="14" t="s">
        <v>9</v>
      </c>
      <c r="B11" s="15" t="s">
        <v>10</v>
      </c>
      <c r="C11" s="16">
        <f>C12+C42</f>
        <v>1111266210</v>
      </c>
      <c r="D11" s="17">
        <f>D12+D42</f>
        <v>4600000</v>
      </c>
      <c r="E11" s="17">
        <f>E12+E42</f>
        <v>1115866210</v>
      </c>
    </row>
    <row r="12" spans="1:5" x14ac:dyDescent="0.2">
      <c r="A12" s="14" t="s">
        <v>11</v>
      </c>
      <c r="B12" s="18"/>
      <c r="C12" s="17">
        <f>C13+C19+C23+C32+C38</f>
        <v>992223320</v>
      </c>
      <c r="D12" s="17">
        <f>D13+D19+D23+D32+D38</f>
        <v>0</v>
      </c>
      <c r="E12" s="17">
        <f>E13+E19+E23+E32+E38</f>
        <v>992223320</v>
      </c>
    </row>
    <row r="13" spans="1:5" s="20" customFormat="1" x14ac:dyDescent="0.2">
      <c r="A13" s="19" t="s">
        <v>12</v>
      </c>
      <c r="B13" s="15" t="s">
        <v>13</v>
      </c>
      <c r="C13" s="17">
        <f>C14</f>
        <v>873505570</v>
      </c>
      <c r="D13" s="17">
        <f t="shared" ref="D13:E13" si="0">D14</f>
        <v>0</v>
      </c>
      <c r="E13" s="17">
        <f t="shared" si="0"/>
        <v>873505570</v>
      </c>
    </row>
    <row r="14" spans="1:5" x14ac:dyDescent="0.2">
      <c r="A14" s="21" t="s">
        <v>14</v>
      </c>
      <c r="B14" s="18" t="s">
        <v>15</v>
      </c>
      <c r="C14" s="22">
        <f>C15+C16+C17+C18</f>
        <v>873505570</v>
      </c>
      <c r="D14" s="22">
        <f t="shared" ref="D14:E14" si="1">D15+D16+D17+D18</f>
        <v>0</v>
      </c>
      <c r="E14" s="22">
        <f t="shared" si="1"/>
        <v>873505570</v>
      </c>
    </row>
    <row r="15" spans="1:5" ht="48" x14ac:dyDescent="0.2">
      <c r="A15" s="23" t="s">
        <v>16</v>
      </c>
      <c r="B15" s="18" t="s">
        <v>17</v>
      </c>
      <c r="C15" s="22">
        <v>871222510</v>
      </c>
      <c r="D15" s="24">
        <v>0</v>
      </c>
      <c r="E15" s="25">
        <f t="shared" ref="E15:E75" si="2">C15+D15</f>
        <v>871222510</v>
      </c>
    </row>
    <row r="16" spans="1:5" ht="72" x14ac:dyDescent="0.2">
      <c r="A16" s="23" t="s">
        <v>18</v>
      </c>
      <c r="B16" s="18" t="s">
        <v>19</v>
      </c>
      <c r="C16" s="22">
        <v>432210</v>
      </c>
      <c r="D16" s="24">
        <v>0</v>
      </c>
      <c r="E16" s="25">
        <f t="shared" si="2"/>
        <v>432210</v>
      </c>
    </row>
    <row r="17" spans="1:5" s="27" customFormat="1" ht="24" x14ac:dyDescent="0.2">
      <c r="A17" s="23" t="s">
        <v>20</v>
      </c>
      <c r="B17" s="18" t="s">
        <v>21</v>
      </c>
      <c r="C17" s="22">
        <v>1849850</v>
      </c>
      <c r="D17" s="26"/>
      <c r="E17" s="25">
        <f t="shared" si="2"/>
        <v>1849850</v>
      </c>
    </row>
    <row r="18" spans="1:5" s="27" customFormat="1" ht="60" x14ac:dyDescent="0.2">
      <c r="A18" s="23" t="s">
        <v>22</v>
      </c>
      <c r="B18" s="18" t="s">
        <v>23</v>
      </c>
      <c r="C18" s="22">
        <v>1000</v>
      </c>
      <c r="D18" s="26">
        <v>0</v>
      </c>
      <c r="E18" s="25">
        <f t="shared" si="2"/>
        <v>1000</v>
      </c>
    </row>
    <row r="19" spans="1:5" s="27" customFormat="1" ht="24" x14ac:dyDescent="0.2">
      <c r="A19" s="28" t="s">
        <v>24</v>
      </c>
      <c r="B19" s="15" t="s">
        <v>25</v>
      </c>
      <c r="C19" s="17">
        <f>C20+C21+C22</f>
        <v>9789700</v>
      </c>
      <c r="D19" s="17">
        <f t="shared" ref="D19:E19" si="3">D20+D21+D22</f>
        <v>0</v>
      </c>
      <c r="E19" s="17">
        <f t="shared" si="3"/>
        <v>9789700</v>
      </c>
    </row>
    <row r="20" spans="1:5" s="27" customFormat="1" ht="48" x14ac:dyDescent="0.2">
      <c r="A20" s="23" t="s">
        <v>26</v>
      </c>
      <c r="B20" s="18" t="s">
        <v>27</v>
      </c>
      <c r="C20" s="22">
        <v>3891900</v>
      </c>
      <c r="D20" s="26">
        <v>0</v>
      </c>
      <c r="E20" s="25">
        <f t="shared" si="2"/>
        <v>3891900</v>
      </c>
    </row>
    <row r="21" spans="1:5" s="27" customFormat="1" ht="48" x14ac:dyDescent="0.2">
      <c r="A21" s="23" t="s">
        <v>28</v>
      </c>
      <c r="B21" s="18" t="s">
        <v>29</v>
      </c>
      <c r="C21" s="22">
        <v>41290</v>
      </c>
      <c r="D21" s="26">
        <v>0</v>
      </c>
      <c r="E21" s="25">
        <f t="shared" si="2"/>
        <v>41290</v>
      </c>
    </row>
    <row r="22" spans="1:5" s="27" customFormat="1" ht="48" x14ac:dyDescent="0.2">
      <c r="A22" s="23" t="s">
        <v>30</v>
      </c>
      <c r="B22" s="18" t="s">
        <v>31</v>
      </c>
      <c r="C22" s="22">
        <v>5856510</v>
      </c>
      <c r="D22" s="26">
        <v>0</v>
      </c>
      <c r="E22" s="25">
        <f t="shared" si="2"/>
        <v>5856510</v>
      </c>
    </row>
    <row r="23" spans="1:5" s="27" customFormat="1" x14ac:dyDescent="0.2">
      <c r="A23" s="19" t="s">
        <v>32</v>
      </c>
      <c r="B23" s="15" t="s">
        <v>33</v>
      </c>
      <c r="C23" s="17">
        <f>C24+C28+C30</f>
        <v>73516930</v>
      </c>
      <c r="D23" s="17">
        <f t="shared" ref="D23:E23" si="4">D24+D28+D30</f>
        <v>0</v>
      </c>
      <c r="E23" s="17">
        <f t="shared" si="4"/>
        <v>73516930</v>
      </c>
    </row>
    <row r="24" spans="1:5" s="27" customFormat="1" x14ac:dyDescent="0.2">
      <c r="A24" s="29" t="s">
        <v>34</v>
      </c>
      <c r="B24" s="18" t="s">
        <v>35</v>
      </c>
      <c r="C24" s="22">
        <v>58121420</v>
      </c>
      <c r="D24" s="22">
        <v>0</v>
      </c>
      <c r="E24" s="22">
        <f t="shared" ref="E24" si="5">E25+E26+E27</f>
        <v>58121420</v>
      </c>
    </row>
    <row r="25" spans="1:5" s="27" customFormat="1" ht="24" x14ac:dyDescent="0.2">
      <c r="A25" s="30" t="s">
        <v>36</v>
      </c>
      <c r="B25" s="31" t="s">
        <v>37</v>
      </c>
      <c r="C25" s="32">
        <v>37579680</v>
      </c>
      <c r="D25" s="33">
        <v>0</v>
      </c>
      <c r="E25" s="25">
        <f t="shared" si="2"/>
        <v>37579680</v>
      </c>
    </row>
    <row r="26" spans="1:5" s="27" customFormat="1" ht="36" x14ac:dyDescent="0.2">
      <c r="A26" s="30" t="s">
        <v>38</v>
      </c>
      <c r="B26" s="31" t="s">
        <v>39</v>
      </c>
      <c r="C26" s="32">
        <v>20540740</v>
      </c>
      <c r="D26" s="26">
        <v>0</v>
      </c>
      <c r="E26" s="25">
        <f t="shared" si="2"/>
        <v>20540740</v>
      </c>
    </row>
    <row r="27" spans="1:5" s="27" customFormat="1" ht="24" x14ac:dyDescent="0.2">
      <c r="A27" s="30" t="s">
        <v>40</v>
      </c>
      <c r="B27" s="31" t="s">
        <v>41</v>
      </c>
      <c r="C27" s="32">
        <v>1000</v>
      </c>
      <c r="D27" s="26">
        <v>0</v>
      </c>
      <c r="E27" s="25">
        <f t="shared" si="2"/>
        <v>1000</v>
      </c>
    </row>
    <row r="28" spans="1:5" s="27" customFormat="1" x14ac:dyDescent="0.2">
      <c r="A28" s="29" t="s">
        <v>42</v>
      </c>
      <c r="B28" s="18" t="s">
        <v>43</v>
      </c>
      <c r="C28" s="22">
        <f>C29</f>
        <v>12327950</v>
      </c>
      <c r="D28" s="22">
        <f t="shared" ref="D28:E28" si="6">D29</f>
        <v>0</v>
      </c>
      <c r="E28" s="22">
        <f t="shared" si="6"/>
        <v>12327950</v>
      </c>
    </row>
    <row r="29" spans="1:5" s="27" customFormat="1" x14ac:dyDescent="0.2">
      <c r="A29" s="29" t="s">
        <v>42</v>
      </c>
      <c r="B29" s="18" t="s">
        <v>44</v>
      </c>
      <c r="C29" s="22">
        <v>12327950</v>
      </c>
      <c r="D29" s="26">
        <v>0</v>
      </c>
      <c r="E29" s="25">
        <f t="shared" si="2"/>
        <v>12327950</v>
      </c>
    </row>
    <row r="30" spans="1:5" s="27" customFormat="1" x14ac:dyDescent="0.2">
      <c r="A30" s="29" t="s">
        <v>45</v>
      </c>
      <c r="B30" s="18" t="s">
        <v>46</v>
      </c>
      <c r="C30" s="22">
        <f>C31</f>
        <v>3067560</v>
      </c>
      <c r="D30" s="22">
        <f t="shared" ref="D30:E30" si="7">D31</f>
        <v>0</v>
      </c>
      <c r="E30" s="22">
        <f t="shared" si="7"/>
        <v>3067560</v>
      </c>
    </row>
    <row r="31" spans="1:5" s="27" customFormat="1" ht="24" x14ac:dyDescent="0.2">
      <c r="A31" s="29" t="s">
        <v>47</v>
      </c>
      <c r="B31" s="18" t="s">
        <v>48</v>
      </c>
      <c r="C31" s="22">
        <v>3067560</v>
      </c>
      <c r="D31" s="25">
        <v>0</v>
      </c>
      <c r="E31" s="25">
        <f t="shared" si="2"/>
        <v>3067560</v>
      </c>
    </row>
    <row r="32" spans="1:5" s="27" customFormat="1" x14ac:dyDescent="0.2">
      <c r="A32" s="19" t="s">
        <v>49</v>
      </c>
      <c r="B32" s="15" t="s">
        <v>50</v>
      </c>
      <c r="C32" s="17">
        <f>C33+C35</f>
        <v>19312360</v>
      </c>
      <c r="D32" s="17">
        <f t="shared" ref="D32:E32" si="8">D33+D35</f>
        <v>0</v>
      </c>
      <c r="E32" s="17">
        <f t="shared" si="8"/>
        <v>19312360</v>
      </c>
    </row>
    <row r="33" spans="1:5" s="27" customFormat="1" x14ac:dyDescent="0.2">
      <c r="A33" s="29" t="s">
        <v>51</v>
      </c>
      <c r="B33" s="34" t="s">
        <v>52</v>
      </c>
      <c r="C33" s="22">
        <f>C34</f>
        <v>16700170</v>
      </c>
      <c r="D33" s="22">
        <f t="shared" ref="D33:E33" si="9">D34</f>
        <v>0</v>
      </c>
      <c r="E33" s="22">
        <f t="shared" si="9"/>
        <v>16700170</v>
      </c>
    </row>
    <row r="34" spans="1:5" s="27" customFormat="1" ht="24" x14ac:dyDescent="0.2">
      <c r="A34" s="29" t="s">
        <v>53</v>
      </c>
      <c r="B34" s="18" t="s">
        <v>54</v>
      </c>
      <c r="C34" s="22">
        <v>16700170</v>
      </c>
      <c r="D34" s="25">
        <v>0</v>
      </c>
      <c r="E34" s="25">
        <f t="shared" si="2"/>
        <v>16700170</v>
      </c>
    </row>
    <row r="35" spans="1:5" s="27" customFormat="1" x14ac:dyDescent="0.2">
      <c r="A35" s="29" t="s">
        <v>55</v>
      </c>
      <c r="B35" s="18" t="s">
        <v>56</v>
      </c>
      <c r="C35" s="22">
        <f>C36+C37</f>
        <v>2612190</v>
      </c>
      <c r="D35" s="22">
        <f>D36+D37</f>
        <v>0</v>
      </c>
      <c r="E35" s="22">
        <f>E36+E37</f>
        <v>2612190</v>
      </c>
    </row>
    <row r="36" spans="1:5" s="27" customFormat="1" ht="24" x14ac:dyDescent="0.2">
      <c r="A36" s="35" t="s">
        <v>57</v>
      </c>
      <c r="B36" s="18" t="s">
        <v>58</v>
      </c>
      <c r="C36" s="22">
        <v>2582770</v>
      </c>
      <c r="D36" s="25">
        <v>0</v>
      </c>
      <c r="E36" s="25">
        <f t="shared" si="2"/>
        <v>2582770</v>
      </c>
    </row>
    <row r="37" spans="1:5" s="27" customFormat="1" ht="36" x14ac:dyDescent="0.2">
      <c r="A37" s="35" t="s">
        <v>59</v>
      </c>
      <c r="B37" s="18" t="s">
        <v>60</v>
      </c>
      <c r="C37" s="22">
        <v>29420</v>
      </c>
      <c r="D37" s="26">
        <v>0</v>
      </c>
      <c r="E37" s="25">
        <f t="shared" si="2"/>
        <v>29420</v>
      </c>
    </row>
    <row r="38" spans="1:5" s="27" customFormat="1" x14ac:dyDescent="0.2">
      <c r="A38" s="19" t="s">
        <v>61</v>
      </c>
      <c r="B38" s="15" t="s">
        <v>62</v>
      </c>
      <c r="C38" s="17">
        <f>C40+C41</f>
        <v>16098760</v>
      </c>
      <c r="D38" s="17">
        <f t="shared" ref="D38:E38" si="10">D40+D41</f>
        <v>0</v>
      </c>
      <c r="E38" s="17">
        <f t="shared" si="10"/>
        <v>16098760</v>
      </c>
    </row>
    <row r="39" spans="1:5" s="27" customFormat="1" ht="36" x14ac:dyDescent="0.2">
      <c r="A39" s="29" t="s">
        <v>63</v>
      </c>
      <c r="B39" s="18" t="s">
        <v>64</v>
      </c>
      <c r="C39" s="22">
        <f>C40</f>
        <v>16094430</v>
      </c>
      <c r="D39" s="22">
        <f t="shared" ref="D39:E39" si="11">D40</f>
        <v>0</v>
      </c>
      <c r="E39" s="22">
        <f t="shared" si="11"/>
        <v>16094430</v>
      </c>
    </row>
    <row r="40" spans="1:5" s="27" customFormat="1" ht="36" x14ac:dyDescent="0.2">
      <c r="A40" s="29" t="s">
        <v>65</v>
      </c>
      <c r="B40" s="18" t="s">
        <v>66</v>
      </c>
      <c r="C40" s="22">
        <v>16094430</v>
      </c>
      <c r="D40" s="26">
        <v>0</v>
      </c>
      <c r="E40" s="25">
        <f t="shared" si="2"/>
        <v>16094430</v>
      </c>
    </row>
    <row r="41" spans="1:5" s="27" customFormat="1" ht="24" x14ac:dyDescent="0.2">
      <c r="A41" s="29" t="s">
        <v>67</v>
      </c>
      <c r="B41" s="18" t="s">
        <v>68</v>
      </c>
      <c r="C41" s="22">
        <v>4330</v>
      </c>
      <c r="D41" s="25">
        <v>0</v>
      </c>
      <c r="E41" s="25">
        <f t="shared" si="2"/>
        <v>4330</v>
      </c>
    </row>
    <row r="42" spans="1:5" s="27" customFormat="1" x14ac:dyDescent="0.2">
      <c r="A42" s="19" t="s">
        <v>69</v>
      </c>
      <c r="B42" s="18"/>
      <c r="C42" s="17">
        <f>C43+C52+C61+C64+C57</f>
        <v>119042890</v>
      </c>
      <c r="D42" s="17">
        <f>D43+D52+D61+D64+D57</f>
        <v>4600000</v>
      </c>
      <c r="E42" s="17">
        <f>E43+E52+E61+E64+E57</f>
        <v>123642890</v>
      </c>
    </row>
    <row r="43" spans="1:5" s="27" customFormat="1" ht="24" x14ac:dyDescent="0.2">
      <c r="A43" s="19" t="s">
        <v>70</v>
      </c>
      <c r="B43" s="15" t="s">
        <v>71</v>
      </c>
      <c r="C43" s="17">
        <f>C44+C48+C50</f>
        <v>38127000</v>
      </c>
      <c r="D43" s="17">
        <f t="shared" ref="D43:E43" si="12">D44+D48+D50</f>
        <v>3914000</v>
      </c>
      <c r="E43" s="17">
        <f t="shared" si="12"/>
        <v>42041000</v>
      </c>
    </row>
    <row r="44" spans="1:5" s="27" customFormat="1" ht="60" x14ac:dyDescent="0.2">
      <c r="A44" s="23" t="s">
        <v>72</v>
      </c>
      <c r="B44" s="18" t="s">
        <v>73</v>
      </c>
      <c r="C44" s="22">
        <f>C45+C46+C47</f>
        <v>33418000</v>
      </c>
      <c r="D44" s="22">
        <f t="shared" ref="D44:E44" si="13">D45+D46+D47</f>
        <v>0</v>
      </c>
      <c r="E44" s="22">
        <f t="shared" si="13"/>
        <v>33418000</v>
      </c>
    </row>
    <row r="45" spans="1:5" s="27" customFormat="1" ht="60" x14ac:dyDescent="0.2">
      <c r="A45" s="23" t="s">
        <v>74</v>
      </c>
      <c r="B45" s="18" t="s">
        <v>75</v>
      </c>
      <c r="C45" s="22">
        <v>13380000</v>
      </c>
      <c r="D45" s="26"/>
      <c r="E45" s="25">
        <f t="shared" si="2"/>
        <v>13380000</v>
      </c>
    </row>
    <row r="46" spans="1:5" s="27" customFormat="1" ht="48" x14ac:dyDescent="0.2">
      <c r="A46" s="23" t="s">
        <v>76</v>
      </c>
      <c r="B46" s="18" t="s">
        <v>77</v>
      </c>
      <c r="C46" s="22">
        <v>2620000</v>
      </c>
      <c r="D46" s="25"/>
      <c r="E46" s="25">
        <f t="shared" si="2"/>
        <v>2620000</v>
      </c>
    </row>
    <row r="47" spans="1:5" s="27" customFormat="1" ht="60" x14ac:dyDescent="0.2">
      <c r="A47" s="23" t="s">
        <v>78</v>
      </c>
      <c r="B47" s="18" t="s">
        <v>79</v>
      </c>
      <c r="C47" s="22">
        <v>17418000</v>
      </c>
      <c r="D47" s="25">
        <v>0</v>
      </c>
      <c r="E47" s="25">
        <f t="shared" si="2"/>
        <v>17418000</v>
      </c>
    </row>
    <row r="48" spans="1:5" s="27" customFormat="1" x14ac:dyDescent="0.2">
      <c r="A48" s="29" t="s">
        <v>80</v>
      </c>
      <c r="B48" s="18" t="s">
        <v>81</v>
      </c>
      <c r="C48" s="22">
        <f>C49</f>
        <v>1000</v>
      </c>
      <c r="D48" s="22">
        <f t="shared" ref="D48:E48" si="14">D49</f>
        <v>2914000</v>
      </c>
      <c r="E48" s="22">
        <f t="shared" si="14"/>
        <v>2915000</v>
      </c>
    </row>
    <row r="49" spans="1:5" s="27" customFormat="1" ht="36" x14ac:dyDescent="0.2">
      <c r="A49" s="29" t="s">
        <v>82</v>
      </c>
      <c r="B49" s="18" t="s">
        <v>83</v>
      </c>
      <c r="C49" s="22">
        <v>1000</v>
      </c>
      <c r="D49" s="22">
        <v>2914000</v>
      </c>
      <c r="E49" s="25">
        <f t="shared" si="2"/>
        <v>2915000</v>
      </c>
    </row>
    <row r="50" spans="1:5" s="27" customFormat="1" ht="60" x14ac:dyDescent="0.2">
      <c r="A50" s="23" t="s">
        <v>84</v>
      </c>
      <c r="B50" s="18" t="s">
        <v>85</v>
      </c>
      <c r="C50" s="22">
        <f>C51</f>
        <v>4708000</v>
      </c>
      <c r="D50" s="22">
        <f t="shared" ref="D50:E50" si="15">D51</f>
        <v>1000000</v>
      </c>
      <c r="E50" s="22">
        <f t="shared" si="15"/>
        <v>5708000</v>
      </c>
    </row>
    <row r="51" spans="1:5" s="27" customFormat="1" ht="48" x14ac:dyDescent="0.2">
      <c r="A51" s="23" t="s">
        <v>86</v>
      </c>
      <c r="B51" s="18" t="s">
        <v>87</v>
      </c>
      <c r="C51" s="22">
        <v>4708000</v>
      </c>
      <c r="D51" s="25">
        <v>1000000</v>
      </c>
      <c r="E51" s="25">
        <f t="shared" si="2"/>
        <v>5708000</v>
      </c>
    </row>
    <row r="52" spans="1:5" s="27" customFormat="1" x14ac:dyDescent="0.2">
      <c r="A52" s="19" t="s">
        <v>88</v>
      </c>
      <c r="B52" s="15" t="s">
        <v>89</v>
      </c>
      <c r="C52" s="17">
        <f>C53</f>
        <v>3460800</v>
      </c>
      <c r="D52" s="17">
        <f t="shared" ref="D52:E52" si="16">D53</f>
        <v>0</v>
      </c>
      <c r="E52" s="17">
        <f t="shared" si="16"/>
        <v>3460800</v>
      </c>
    </row>
    <row r="53" spans="1:5" s="27" customFormat="1" x14ac:dyDescent="0.2">
      <c r="A53" s="29" t="s">
        <v>90</v>
      </c>
      <c r="B53" s="18" t="s">
        <v>91</v>
      </c>
      <c r="C53" s="22">
        <f>C54+C55+C56</f>
        <v>3460800</v>
      </c>
      <c r="D53" s="22">
        <f t="shared" ref="D53:E53" si="17">D54+D55+D56</f>
        <v>0</v>
      </c>
      <c r="E53" s="22">
        <f t="shared" si="17"/>
        <v>3460800</v>
      </c>
    </row>
    <row r="54" spans="1:5" s="27" customFormat="1" ht="24" x14ac:dyDescent="0.2">
      <c r="A54" s="29" t="s">
        <v>92</v>
      </c>
      <c r="B54" s="18" t="s">
        <v>93</v>
      </c>
      <c r="C54" s="22">
        <v>310800</v>
      </c>
      <c r="D54" s="25">
        <v>0</v>
      </c>
      <c r="E54" s="25">
        <f t="shared" si="2"/>
        <v>310800</v>
      </c>
    </row>
    <row r="55" spans="1:5" s="27" customFormat="1" x14ac:dyDescent="0.2">
      <c r="A55" s="29" t="s">
        <v>94</v>
      </c>
      <c r="B55" s="18" t="s">
        <v>95</v>
      </c>
      <c r="C55" s="22">
        <v>3000000</v>
      </c>
      <c r="D55" s="26">
        <v>0</v>
      </c>
      <c r="E55" s="25">
        <f t="shared" si="2"/>
        <v>3000000</v>
      </c>
    </row>
    <row r="56" spans="1:5" s="27" customFormat="1" x14ac:dyDescent="0.2">
      <c r="A56" s="29" t="s">
        <v>96</v>
      </c>
      <c r="B56" s="18" t="s">
        <v>97</v>
      </c>
      <c r="C56" s="22">
        <v>150000</v>
      </c>
      <c r="D56" s="25">
        <v>0</v>
      </c>
      <c r="E56" s="25">
        <f t="shared" si="2"/>
        <v>150000</v>
      </c>
    </row>
    <row r="57" spans="1:5" s="27" customFormat="1" ht="25.5" x14ac:dyDescent="0.2">
      <c r="A57" s="36" t="s">
        <v>98</v>
      </c>
      <c r="B57" s="37" t="s">
        <v>99</v>
      </c>
      <c r="C57" s="17">
        <f>C58</f>
        <v>491330</v>
      </c>
      <c r="D57" s="17">
        <f t="shared" ref="D57:E59" si="18">D58</f>
        <v>0</v>
      </c>
      <c r="E57" s="17">
        <f t="shared" si="18"/>
        <v>491330</v>
      </c>
    </row>
    <row r="58" spans="1:5" s="27" customFormat="1" x14ac:dyDescent="0.2">
      <c r="A58" s="21" t="s">
        <v>100</v>
      </c>
      <c r="B58" s="18" t="s">
        <v>101</v>
      </c>
      <c r="C58" s="22">
        <f>C59</f>
        <v>491330</v>
      </c>
      <c r="D58" s="22">
        <f t="shared" si="18"/>
        <v>0</v>
      </c>
      <c r="E58" s="22">
        <f t="shared" si="18"/>
        <v>491330</v>
      </c>
    </row>
    <row r="59" spans="1:5" s="27" customFormat="1" x14ac:dyDescent="0.2">
      <c r="A59" s="21" t="s">
        <v>102</v>
      </c>
      <c r="B59" s="18" t="s">
        <v>103</v>
      </c>
      <c r="C59" s="22">
        <f>C60</f>
        <v>491330</v>
      </c>
      <c r="D59" s="22">
        <f t="shared" si="18"/>
        <v>0</v>
      </c>
      <c r="E59" s="22">
        <f t="shared" si="18"/>
        <v>491330</v>
      </c>
    </row>
    <row r="60" spans="1:5" s="27" customFormat="1" x14ac:dyDescent="0.2">
      <c r="A60" s="21" t="s">
        <v>104</v>
      </c>
      <c r="B60" s="18" t="s">
        <v>105</v>
      </c>
      <c r="C60" s="22">
        <v>491330</v>
      </c>
      <c r="D60" s="26"/>
      <c r="E60" s="25">
        <f t="shared" si="2"/>
        <v>491330</v>
      </c>
    </row>
    <row r="61" spans="1:5" s="27" customFormat="1" ht="24" x14ac:dyDescent="0.2">
      <c r="A61" s="19" t="s">
        <v>106</v>
      </c>
      <c r="B61" s="15" t="s">
        <v>107</v>
      </c>
      <c r="C61" s="17">
        <f>C62</f>
        <v>68739600</v>
      </c>
      <c r="D61" s="17">
        <f t="shared" ref="D61:E62" si="19">D62</f>
        <v>686000</v>
      </c>
      <c r="E61" s="17">
        <f t="shared" si="19"/>
        <v>69425600</v>
      </c>
    </row>
    <row r="62" spans="1:5" s="27" customFormat="1" ht="48" x14ac:dyDescent="0.2">
      <c r="A62" s="29" t="s">
        <v>108</v>
      </c>
      <c r="B62" s="18" t="s">
        <v>109</v>
      </c>
      <c r="C62" s="22">
        <f>C63</f>
        <v>68739600</v>
      </c>
      <c r="D62" s="22">
        <f t="shared" si="19"/>
        <v>686000</v>
      </c>
      <c r="E62" s="22">
        <f t="shared" si="19"/>
        <v>69425600</v>
      </c>
    </row>
    <row r="63" spans="1:5" s="27" customFormat="1" ht="48" x14ac:dyDescent="0.2">
      <c r="A63" s="23" t="s">
        <v>110</v>
      </c>
      <c r="B63" s="18" t="s">
        <v>111</v>
      </c>
      <c r="C63" s="22">
        <v>68739600</v>
      </c>
      <c r="D63" s="25">
        <v>686000</v>
      </c>
      <c r="E63" s="25">
        <f t="shared" si="2"/>
        <v>69425600</v>
      </c>
    </row>
    <row r="64" spans="1:5" s="27" customFormat="1" x14ac:dyDescent="0.2">
      <c r="A64" s="19" t="s">
        <v>112</v>
      </c>
      <c r="B64" s="15" t="s">
        <v>113</v>
      </c>
      <c r="C64" s="17">
        <f>SUM(C65:C75)</f>
        <v>8224160</v>
      </c>
      <c r="D64" s="17">
        <f t="shared" ref="D64:E64" si="20">SUM(D65:D75)</f>
        <v>0</v>
      </c>
      <c r="E64" s="17">
        <f t="shared" si="20"/>
        <v>8224160</v>
      </c>
    </row>
    <row r="65" spans="1:5" s="27" customFormat="1" ht="72" x14ac:dyDescent="0.2">
      <c r="A65" s="35" t="s">
        <v>114</v>
      </c>
      <c r="B65" s="34" t="s">
        <v>115</v>
      </c>
      <c r="C65" s="22">
        <v>90000</v>
      </c>
      <c r="D65" s="26"/>
      <c r="E65" s="25">
        <f t="shared" si="2"/>
        <v>90000</v>
      </c>
    </row>
    <row r="66" spans="1:5" s="27" customFormat="1" ht="36" x14ac:dyDescent="0.2">
      <c r="A66" s="38" t="s">
        <v>116</v>
      </c>
      <c r="B66" s="18" t="s">
        <v>117</v>
      </c>
      <c r="C66" s="22">
        <v>35000</v>
      </c>
      <c r="D66" s="26"/>
      <c r="E66" s="25">
        <f t="shared" si="2"/>
        <v>35000</v>
      </c>
    </row>
    <row r="67" spans="1:5" s="27" customFormat="1" ht="36" x14ac:dyDescent="0.2">
      <c r="A67" s="30" t="s">
        <v>118</v>
      </c>
      <c r="B67" s="18" t="s">
        <v>119</v>
      </c>
      <c r="C67" s="22">
        <v>50000</v>
      </c>
      <c r="D67" s="26"/>
      <c r="E67" s="25">
        <f t="shared" si="2"/>
        <v>50000</v>
      </c>
    </row>
    <row r="68" spans="1:5" s="27" customFormat="1" ht="36" x14ac:dyDescent="0.2">
      <c r="A68" s="53" t="s">
        <v>120</v>
      </c>
      <c r="B68" s="39" t="s">
        <v>121</v>
      </c>
      <c r="C68" s="22">
        <v>1000</v>
      </c>
      <c r="D68" s="26"/>
      <c r="E68" s="25">
        <f t="shared" si="2"/>
        <v>1000</v>
      </c>
    </row>
    <row r="69" spans="1:5" s="27" customFormat="1" ht="24" x14ac:dyDescent="0.2">
      <c r="A69" s="54" t="s">
        <v>122</v>
      </c>
      <c r="B69" s="40" t="s">
        <v>123</v>
      </c>
      <c r="C69" s="22">
        <v>1500</v>
      </c>
      <c r="D69" s="26"/>
      <c r="E69" s="25">
        <f t="shared" si="2"/>
        <v>1500</v>
      </c>
    </row>
    <row r="70" spans="1:5" s="27" customFormat="1" ht="24" x14ac:dyDescent="0.2">
      <c r="A70" s="53" t="s">
        <v>124</v>
      </c>
      <c r="B70" s="39" t="s">
        <v>125</v>
      </c>
      <c r="C70" s="22">
        <v>30000</v>
      </c>
      <c r="D70" s="26"/>
      <c r="E70" s="25">
        <f t="shared" si="2"/>
        <v>30000</v>
      </c>
    </row>
    <row r="71" spans="1:5" s="27" customFormat="1" ht="48" x14ac:dyDescent="0.2">
      <c r="A71" s="29" t="s">
        <v>126</v>
      </c>
      <c r="B71" s="18" t="s">
        <v>127</v>
      </c>
      <c r="C71" s="22">
        <v>1100000</v>
      </c>
      <c r="D71" s="26"/>
      <c r="E71" s="25">
        <f t="shared" si="2"/>
        <v>1100000</v>
      </c>
    </row>
    <row r="72" spans="1:5" s="27" customFormat="1" ht="24" x14ac:dyDescent="0.2">
      <c r="A72" s="23" t="s">
        <v>128</v>
      </c>
      <c r="B72" s="18" t="s">
        <v>129</v>
      </c>
      <c r="C72" s="22">
        <v>800000</v>
      </c>
      <c r="D72" s="25">
        <v>0</v>
      </c>
      <c r="E72" s="25">
        <f t="shared" si="2"/>
        <v>800000</v>
      </c>
    </row>
    <row r="73" spans="1:5" s="27" customFormat="1" ht="48" x14ac:dyDescent="0.2">
      <c r="A73" s="23" t="s">
        <v>130</v>
      </c>
      <c r="B73" s="18" t="s">
        <v>131</v>
      </c>
      <c r="C73" s="22">
        <v>100000</v>
      </c>
      <c r="D73" s="25"/>
      <c r="E73" s="25">
        <f t="shared" si="2"/>
        <v>100000</v>
      </c>
    </row>
    <row r="74" spans="1:5" s="27" customFormat="1" ht="36" x14ac:dyDescent="0.2">
      <c r="A74" s="23" t="s">
        <v>132</v>
      </c>
      <c r="B74" s="18" t="s">
        <v>133</v>
      </c>
      <c r="C74" s="22">
        <v>500000</v>
      </c>
      <c r="D74" s="25"/>
      <c r="E74" s="25">
        <f t="shared" si="2"/>
        <v>500000</v>
      </c>
    </row>
    <row r="75" spans="1:5" s="27" customFormat="1" ht="24" x14ac:dyDescent="0.2">
      <c r="A75" s="23" t="s">
        <v>134</v>
      </c>
      <c r="B75" s="18" t="s">
        <v>135</v>
      </c>
      <c r="C75" s="22">
        <v>5516660</v>
      </c>
      <c r="D75" s="26"/>
      <c r="E75" s="25">
        <f t="shared" si="2"/>
        <v>5516660</v>
      </c>
    </row>
    <row r="76" spans="1:5" s="27" customFormat="1" x14ac:dyDescent="0.2">
      <c r="A76" s="55" t="s">
        <v>136</v>
      </c>
      <c r="B76" s="41" t="s">
        <v>137</v>
      </c>
      <c r="C76" s="42">
        <f>C77</f>
        <v>1435708467.76</v>
      </c>
      <c r="D76" s="42">
        <f t="shared" ref="D76:E76" si="21">D77</f>
        <v>0</v>
      </c>
      <c r="E76" s="42">
        <f t="shared" si="21"/>
        <v>1435708467.76</v>
      </c>
    </row>
    <row r="77" spans="1:5" s="27" customFormat="1" ht="25.5" x14ac:dyDescent="0.2">
      <c r="A77" s="55" t="s">
        <v>138</v>
      </c>
      <c r="B77" s="41" t="s">
        <v>139</v>
      </c>
      <c r="C77" s="42">
        <f>C78+C83+C96+C107</f>
        <v>1435708467.76</v>
      </c>
      <c r="D77" s="42">
        <f>D78+D83+D96+D107</f>
        <v>0</v>
      </c>
      <c r="E77" s="42">
        <f>E78+E83+E96+E107</f>
        <v>1435708467.76</v>
      </c>
    </row>
    <row r="78" spans="1:5" s="27" customFormat="1" ht="25.5" x14ac:dyDescent="0.2">
      <c r="A78" s="55" t="s">
        <v>140</v>
      </c>
      <c r="B78" s="41" t="s">
        <v>141</v>
      </c>
      <c r="C78" s="42">
        <f>C79+C81</f>
        <v>422718700</v>
      </c>
      <c r="D78" s="42">
        <f t="shared" ref="D78:E78" si="22">D79+D81</f>
        <v>0</v>
      </c>
      <c r="E78" s="42">
        <f t="shared" si="22"/>
        <v>422718700</v>
      </c>
    </row>
    <row r="79" spans="1:5" s="27" customFormat="1" ht="15.75" customHeight="1" x14ac:dyDescent="0.2">
      <c r="A79" s="55" t="s">
        <v>142</v>
      </c>
      <c r="B79" s="41" t="s">
        <v>143</v>
      </c>
      <c r="C79" s="42">
        <f>C80</f>
        <v>19489700</v>
      </c>
      <c r="D79" s="42">
        <f t="shared" ref="D79:E79" si="23">D80</f>
        <v>0</v>
      </c>
      <c r="E79" s="42">
        <f t="shared" si="23"/>
        <v>19489700</v>
      </c>
    </row>
    <row r="80" spans="1:5" s="27" customFormat="1" ht="25.5" x14ac:dyDescent="0.2">
      <c r="A80" s="55" t="s">
        <v>144</v>
      </c>
      <c r="B80" s="41" t="s">
        <v>145</v>
      </c>
      <c r="C80" s="42">
        <v>19489700</v>
      </c>
      <c r="D80" s="26"/>
      <c r="E80" s="25">
        <f t="shared" ref="E80:E106" si="24">C80+D80</f>
        <v>19489700</v>
      </c>
    </row>
    <row r="81" spans="1:5" s="27" customFormat="1" ht="38.25" x14ac:dyDescent="0.2">
      <c r="A81" s="55" t="s">
        <v>146</v>
      </c>
      <c r="B81" s="41" t="s">
        <v>147</v>
      </c>
      <c r="C81" s="42">
        <f>C82</f>
        <v>403229000</v>
      </c>
      <c r="D81" s="42">
        <f t="shared" ref="D81:E81" si="25">D82</f>
        <v>0</v>
      </c>
      <c r="E81" s="42">
        <f t="shared" si="25"/>
        <v>403229000</v>
      </c>
    </row>
    <row r="82" spans="1:5" s="27" customFormat="1" ht="38.25" x14ac:dyDescent="0.2">
      <c r="A82" s="55" t="s">
        <v>148</v>
      </c>
      <c r="B82" s="41" t="s">
        <v>149</v>
      </c>
      <c r="C82" s="42">
        <v>403229000</v>
      </c>
      <c r="D82" s="26"/>
      <c r="E82" s="25">
        <f t="shared" si="24"/>
        <v>403229000</v>
      </c>
    </row>
    <row r="83" spans="1:5" s="27" customFormat="1" ht="25.5" x14ac:dyDescent="0.2">
      <c r="A83" s="56" t="s">
        <v>150</v>
      </c>
      <c r="B83" s="43" t="s">
        <v>151</v>
      </c>
      <c r="C83" s="42">
        <f>C84+C88+C90+C92+C94+C86</f>
        <v>90687555.879999995</v>
      </c>
      <c r="D83" s="42">
        <f t="shared" ref="D83:E83" si="26">D84+D88+D90+D92+D94+D86</f>
        <v>0</v>
      </c>
      <c r="E83" s="42">
        <f t="shared" si="26"/>
        <v>90687555.879999995</v>
      </c>
    </row>
    <row r="84" spans="1:5" s="27" customFormat="1" ht="38.25" x14ac:dyDescent="0.2">
      <c r="A84" s="57" t="s">
        <v>152</v>
      </c>
      <c r="B84" s="48" t="s">
        <v>153</v>
      </c>
      <c r="C84" s="44">
        <f>C85</f>
        <v>48880000</v>
      </c>
      <c r="D84" s="42">
        <f t="shared" ref="D84:E84" si="27">D85</f>
        <v>0</v>
      </c>
      <c r="E84" s="42">
        <f t="shared" si="27"/>
        <v>48880000</v>
      </c>
    </row>
    <row r="85" spans="1:5" s="27" customFormat="1" ht="38.25" x14ac:dyDescent="0.2">
      <c r="A85" s="57" t="s">
        <v>154</v>
      </c>
      <c r="B85" s="48" t="s">
        <v>155</v>
      </c>
      <c r="C85" s="44">
        <v>48880000</v>
      </c>
      <c r="D85" s="42"/>
      <c r="E85" s="42">
        <f t="shared" ref="E85:E89" si="28">C85+D85</f>
        <v>48880000</v>
      </c>
    </row>
    <row r="86" spans="1:5" s="27" customFormat="1" ht="25.5" x14ac:dyDescent="0.2">
      <c r="A86" s="57" t="s">
        <v>156</v>
      </c>
      <c r="B86" s="48" t="s">
        <v>157</v>
      </c>
      <c r="C86" s="44">
        <f>C87</f>
        <v>659683.16</v>
      </c>
      <c r="D86" s="44">
        <f t="shared" ref="D86:E86" si="29">D87</f>
        <v>0</v>
      </c>
      <c r="E86" s="44">
        <f t="shared" si="29"/>
        <v>659683.16</v>
      </c>
    </row>
    <row r="87" spans="1:5" s="27" customFormat="1" ht="36.75" customHeight="1" x14ac:dyDescent="0.2">
      <c r="A87" s="57" t="s">
        <v>158</v>
      </c>
      <c r="B87" s="48" t="s">
        <v>159</v>
      </c>
      <c r="C87" s="42">
        <v>659683.16</v>
      </c>
      <c r="D87" s="42"/>
      <c r="E87" s="42">
        <f>C87+D87</f>
        <v>659683.16</v>
      </c>
    </row>
    <row r="88" spans="1:5" s="27" customFormat="1" ht="38.25" x14ac:dyDescent="0.2">
      <c r="A88" s="57" t="s">
        <v>160</v>
      </c>
      <c r="B88" s="45" t="s">
        <v>161</v>
      </c>
      <c r="C88" s="44">
        <f>C89</f>
        <v>2353303.9700000002</v>
      </c>
      <c r="D88" s="42">
        <f t="shared" ref="D88:E88" si="30">D89</f>
        <v>0</v>
      </c>
      <c r="E88" s="42">
        <f t="shared" si="30"/>
        <v>2353303.9700000002</v>
      </c>
    </row>
    <row r="89" spans="1:5" s="27" customFormat="1" ht="38.25" x14ac:dyDescent="0.2">
      <c r="A89" s="46" t="s">
        <v>162</v>
      </c>
      <c r="B89" s="45" t="s">
        <v>163</v>
      </c>
      <c r="C89" s="44">
        <v>2353303.9700000002</v>
      </c>
      <c r="D89" s="42"/>
      <c r="E89" s="42">
        <f t="shared" si="28"/>
        <v>2353303.9700000002</v>
      </c>
    </row>
    <row r="90" spans="1:5" s="27" customFormat="1" ht="15.75" customHeight="1" x14ac:dyDescent="0.2">
      <c r="A90" s="58" t="s">
        <v>164</v>
      </c>
      <c r="B90" s="47" t="s">
        <v>165</v>
      </c>
      <c r="C90" s="42">
        <f>C91</f>
        <v>24248.47</v>
      </c>
      <c r="D90" s="42">
        <f t="shared" ref="D90:E90" si="31">D91</f>
        <v>0</v>
      </c>
      <c r="E90" s="42">
        <f t="shared" si="31"/>
        <v>24248.47</v>
      </c>
    </row>
    <row r="91" spans="1:5" s="27" customFormat="1" x14ac:dyDescent="0.2">
      <c r="A91" s="57" t="s">
        <v>166</v>
      </c>
      <c r="B91" s="48" t="s">
        <v>167</v>
      </c>
      <c r="C91" s="42">
        <v>24248.47</v>
      </c>
      <c r="D91" s="42"/>
      <c r="E91" s="42">
        <f>C91+D91</f>
        <v>24248.47</v>
      </c>
    </row>
    <row r="92" spans="1:5" s="27" customFormat="1" ht="38.25" x14ac:dyDescent="0.2">
      <c r="A92" s="57" t="s">
        <v>168</v>
      </c>
      <c r="B92" s="48" t="s">
        <v>169</v>
      </c>
      <c r="C92" s="42">
        <f>C93</f>
        <v>19201700</v>
      </c>
      <c r="D92" s="42">
        <f t="shared" ref="D92:E92" si="32">D93</f>
        <v>0</v>
      </c>
      <c r="E92" s="42">
        <f t="shared" si="32"/>
        <v>19201700</v>
      </c>
    </row>
    <row r="93" spans="1:5" s="27" customFormat="1" ht="38.25" x14ac:dyDescent="0.2">
      <c r="A93" s="57" t="s">
        <v>170</v>
      </c>
      <c r="B93" s="48" t="s">
        <v>171</v>
      </c>
      <c r="C93" s="42">
        <v>19201700</v>
      </c>
      <c r="D93" s="42"/>
      <c r="E93" s="42">
        <f>C93+D93</f>
        <v>19201700</v>
      </c>
    </row>
    <row r="94" spans="1:5" s="27" customFormat="1" x14ac:dyDescent="0.2">
      <c r="A94" s="59" t="s">
        <v>172</v>
      </c>
      <c r="B94" s="48" t="s">
        <v>173</v>
      </c>
      <c r="C94" s="42">
        <f>C95</f>
        <v>19568620.279999997</v>
      </c>
      <c r="D94" s="42">
        <f t="shared" ref="D94:E94" si="33">D95</f>
        <v>0</v>
      </c>
      <c r="E94" s="42">
        <f t="shared" si="33"/>
        <v>19568620.279999997</v>
      </c>
    </row>
    <row r="95" spans="1:5" s="27" customFormat="1" ht="15.75" customHeight="1" x14ac:dyDescent="0.2">
      <c r="A95" s="59" t="s">
        <v>174</v>
      </c>
      <c r="B95" s="48" t="s">
        <v>175</v>
      </c>
      <c r="C95" s="42">
        <f>1756000+2033343+3608000+5368170+12162561.87+8715.41-5368170</f>
        <v>19568620.279999997</v>
      </c>
      <c r="D95" s="26"/>
      <c r="E95" s="25">
        <f t="shared" si="24"/>
        <v>19568620.279999997</v>
      </c>
    </row>
    <row r="96" spans="1:5" s="27" customFormat="1" x14ac:dyDescent="0.2">
      <c r="A96" s="57" t="s">
        <v>176</v>
      </c>
      <c r="B96" s="48" t="s">
        <v>177</v>
      </c>
      <c r="C96" s="42">
        <f>C97+C99+C101+C103+C105</f>
        <v>916934041.88</v>
      </c>
      <c r="D96" s="42">
        <f t="shared" ref="D96:E96" si="34">D97+D99+D101+D103+D105</f>
        <v>0</v>
      </c>
      <c r="E96" s="42">
        <f t="shared" si="34"/>
        <v>916934041.88</v>
      </c>
    </row>
    <row r="97" spans="1:5" s="27" customFormat="1" ht="30.75" customHeight="1" x14ac:dyDescent="0.2">
      <c r="A97" s="60" t="s">
        <v>178</v>
      </c>
      <c r="B97" s="49" t="s">
        <v>179</v>
      </c>
      <c r="C97" s="42">
        <f>C98</f>
        <v>26694500</v>
      </c>
      <c r="D97" s="42">
        <f t="shared" ref="D97:E97" si="35">D98</f>
        <v>0</v>
      </c>
      <c r="E97" s="42">
        <f t="shared" si="35"/>
        <v>26694500</v>
      </c>
    </row>
    <row r="98" spans="1:5" s="27" customFormat="1" ht="38.25" x14ac:dyDescent="0.2">
      <c r="A98" s="60" t="s">
        <v>180</v>
      </c>
      <c r="B98" s="49" t="s">
        <v>181</v>
      </c>
      <c r="C98" s="42">
        <v>26694500</v>
      </c>
      <c r="D98" s="26"/>
      <c r="E98" s="25">
        <f t="shared" si="24"/>
        <v>26694500</v>
      </c>
    </row>
    <row r="99" spans="1:5" s="27" customFormat="1" ht="51" x14ac:dyDescent="0.2">
      <c r="A99" s="60" t="s">
        <v>182</v>
      </c>
      <c r="B99" s="49" t="s">
        <v>183</v>
      </c>
      <c r="C99" s="42">
        <f>C100</f>
        <v>23207100</v>
      </c>
      <c r="D99" s="42">
        <f t="shared" ref="D99:E99" si="36">D100</f>
        <v>0</v>
      </c>
      <c r="E99" s="42">
        <f t="shared" si="36"/>
        <v>23207100</v>
      </c>
    </row>
    <row r="100" spans="1:5" s="27" customFormat="1" ht="63.75" x14ac:dyDescent="0.2">
      <c r="A100" s="60" t="s">
        <v>184</v>
      </c>
      <c r="B100" s="49" t="s">
        <v>185</v>
      </c>
      <c r="C100" s="42">
        <f>566000+22641100</f>
        <v>23207100</v>
      </c>
      <c r="D100" s="26"/>
      <c r="E100" s="25">
        <f t="shared" si="24"/>
        <v>23207100</v>
      </c>
    </row>
    <row r="101" spans="1:5" s="27" customFormat="1" ht="51" x14ac:dyDescent="0.2">
      <c r="A101" s="60" t="s">
        <v>186</v>
      </c>
      <c r="B101" s="49" t="s">
        <v>187</v>
      </c>
      <c r="C101" s="42">
        <f>C102</f>
        <v>7392000</v>
      </c>
      <c r="D101" s="42">
        <f t="shared" ref="D101:E101" si="37">D102</f>
        <v>0</v>
      </c>
      <c r="E101" s="42">
        <f t="shared" si="37"/>
        <v>7392000</v>
      </c>
    </row>
    <row r="102" spans="1:5" s="27" customFormat="1" ht="51" x14ac:dyDescent="0.2">
      <c r="A102" s="60" t="s">
        <v>188</v>
      </c>
      <c r="B102" s="49" t="s">
        <v>189</v>
      </c>
      <c r="C102" s="42">
        <v>7392000</v>
      </c>
      <c r="D102" s="26"/>
      <c r="E102" s="25">
        <f t="shared" si="24"/>
        <v>7392000</v>
      </c>
    </row>
    <row r="103" spans="1:5" s="27" customFormat="1" ht="25.5" x14ac:dyDescent="0.2">
      <c r="A103" s="60" t="s">
        <v>190</v>
      </c>
      <c r="B103" s="49" t="s">
        <v>191</v>
      </c>
      <c r="C103" s="42">
        <f>C104</f>
        <v>2443190</v>
      </c>
      <c r="D103" s="42">
        <f t="shared" ref="D103:E103" si="38">D104</f>
        <v>0</v>
      </c>
      <c r="E103" s="42">
        <f t="shared" si="38"/>
        <v>2443190</v>
      </c>
    </row>
    <row r="104" spans="1:5" s="27" customFormat="1" ht="27" customHeight="1" x14ac:dyDescent="0.2">
      <c r="A104" s="60" t="s">
        <v>192</v>
      </c>
      <c r="B104" s="49" t="s">
        <v>193</v>
      </c>
      <c r="C104" s="42">
        <v>2443190</v>
      </c>
      <c r="D104" s="26"/>
      <c r="E104" s="25">
        <f t="shared" si="24"/>
        <v>2443190</v>
      </c>
    </row>
    <row r="105" spans="1:5" s="27" customFormat="1" ht="18.75" customHeight="1" x14ac:dyDescent="0.2">
      <c r="A105" s="60" t="s">
        <v>194</v>
      </c>
      <c r="B105" s="49" t="s">
        <v>195</v>
      </c>
      <c r="C105" s="42">
        <f>C106</f>
        <v>857197251.88</v>
      </c>
      <c r="D105" s="42">
        <f t="shared" ref="D105:E105" si="39">D106</f>
        <v>0</v>
      </c>
      <c r="E105" s="42">
        <f t="shared" si="39"/>
        <v>857197251.88</v>
      </c>
    </row>
    <row r="106" spans="1:5" s="27" customFormat="1" ht="24" customHeight="1" x14ac:dyDescent="0.2">
      <c r="A106" s="60" t="s">
        <v>196</v>
      </c>
      <c r="B106" s="49" t="s">
        <v>197</v>
      </c>
      <c r="C106" s="42">
        <f>55900+12966700+324000+376758100+426135500+20986900+2261500+41300+732700+6307000+39300+336224.88+57614+6000+1062077+7306416+18020+1802000</f>
        <v>857197251.88</v>
      </c>
      <c r="D106" s="26"/>
      <c r="E106" s="25">
        <f t="shared" si="24"/>
        <v>857197251.88</v>
      </c>
    </row>
    <row r="107" spans="1:5" s="27" customFormat="1" ht="25.5" x14ac:dyDescent="0.2">
      <c r="A107" s="60" t="s">
        <v>198</v>
      </c>
      <c r="B107" s="49" t="s">
        <v>199</v>
      </c>
      <c r="C107" s="42">
        <f>C108</f>
        <v>5368170</v>
      </c>
      <c r="D107" s="42">
        <f t="shared" ref="D107:E108" si="40">D108</f>
        <v>0</v>
      </c>
      <c r="E107" s="42">
        <f t="shared" si="40"/>
        <v>5368170</v>
      </c>
    </row>
    <row r="108" spans="1:5" s="27" customFormat="1" ht="25.5" x14ac:dyDescent="0.2">
      <c r="A108" s="60" t="s">
        <v>200</v>
      </c>
      <c r="B108" s="49" t="s">
        <v>201</v>
      </c>
      <c r="C108" s="42">
        <f>C109</f>
        <v>5368170</v>
      </c>
      <c r="D108" s="42">
        <f t="shared" si="40"/>
        <v>0</v>
      </c>
      <c r="E108" s="42">
        <f t="shared" si="40"/>
        <v>5368170</v>
      </c>
    </row>
    <row r="109" spans="1:5" s="27" customFormat="1" ht="25.5" x14ac:dyDescent="0.2">
      <c r="A109" s="50" t="s">
        <v>202</v>
      </c>
      <c r="B109" s="49" t="s">
        <v>203</v>
      </c>
      <c r="C109" s="26">
        <v>5368170</v>
      </c>
      <c r="D109" s="26"/>
      <c r="E109" s="25">
        <f>C109+D109</f>
        <v>5368170</v>
      </c>
    </row>
    <row r="110" spans="1:5" s="27" customFormat="1" ht="16.5" customHeight="1" x14ac:dyDescent="0.2">
      <c r="A110" s="68" t="s">
        <v>204</v>
      </c>
      <c r="B110" s="69"/>
      <c r="C110" s="51">
        <f>C76+C11</f>
        <v>2546974677.7600002</v>
      </c>
      <c r="D110" s="51">
        <f>D76+D11</f>
        <v>4600000</v>
      </c>
      <c r="E110" s="51">
        <f>E76+E11</f>
        <v>2551574677.7600002</v>
      </c>
    </row>
    <row r="111" spans="1:5" x14ac:dyDescent="0.2">
      <c r="A111" s="61"/>
      <c r="B111" s="62"/>
      <c r="C111" s="62"/>
    </row>
  </sheetData>
  <sheetProtection password="D646" sheet="1" objects="1" scenarios="1"/>
  <mergeCells count="7">
    <mergeCell ref="A111:C111"/>
    <mergeCell ref="A1:E1"/>
    <mergeCell ref="A2:E2"/>
    <mergeCell ref="A3:E3"/>
    <mergeCell ref="A4:E4"/>
    <mergeCell ref="A7:E7"/>
    <mergeCell ref="A110:B110"/>
  </mergeCells>
  <pageMargins left="0.70866141732283472" right="0.70866141732283472" top="0.74803149606299213" bottom="0.74803149606299213" header="0.31496062992125984" footer="0.31496062992125984"/>
  <pageSetup paperSize="9" scale="8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2018-03-14T14:44:47Z</cp:lastPrinted>
  <dcterms:created xsi:type="dcterms:W3CDTF">2018-03-14T11:31:05Z</dcterms:created>
  <dcterms:modified xsi:type="dcterms:W3CDTF">2018-03-14T14:44:50Z</dcterms:modified>
</cp:coreProperties>
</file>